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nseilStatutaire\1_Fonds Documentaire\2_Modèles\1_Arrêtés\Cessation\"/>
    </mc:Choice>
  </mc:AlternateContent>
  <xr:revisionPtr revIDLastSave="0" documentId="8_{8EE82388-DEB3-47D2-8281-496C66E86693}" xr6:coauthVersionLast="47" xr6:coauthVersionMax="47" xr10:uidLastSave="{00000000-0000-0000-0000-000000000000}"/>
  <bookViews>
    <workbookView xWindow="-120" yWindow="-120" windowWidth="29040" windowHeight="15720" xr2:uid="{3E9B0A80-D1EE-4FBD-9F4D-1AE245A5184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8" i="1" l="1"/>
  <c r="E31" i="1" s="1"/>
  <c r="D21" i="1"/>
  <c r="D19" i="1"/>
  <c r="D17" i="1"/>
  <c r="D15" i="1"/>
  <c r="C7" i="1"/>
  <c r="E15" i="1" l="1"/>
  <c r="E17" i="1"/>
  <c r="E19" i="1"/>
  <c r="E21" i="1"/>
  <c r="D22" i="1"/>
  <c r="E24" i="1" l="1"/>
  <c r="D31" i="1" s="1"/>
</calcChain>
</file>

<file path=xl/sharedStrings.xml><?xml version="1.0" encoding="utf-8"?>
<sst xmlns="http://schemas.openxmlformats.org/spreadsheetml/2006/main" count="20" uniqueCount="20">
  <si>
    <t>Simulateur // Indemnité de rupture conventionnelle</t>
  </si>
  <si>
    <t>Rémunération annuelle brute perçue par l'agent au cours de l'année civile précédent celle de la date d'effet de la rupture conventionnelle</t>
  </si>
  <si>
    <t>Rémunération mensuelle brute de l'agent</t>
  </si>
  <si>
    <t>Année d'ancienneté de l'agent</t>
  </si>
  <si>
    <t>Calcul de l'indemnité</t>
  </si>
  <si>
    <t>Partie jaune à compléter</t>
  </si>
  <si>
    <t>Montant minimum de l'indemnité</t>
  </si>
  <si>
    <t>Total (max. 24)</t>
  </si>
  <si>
    <t>Montant minimum</t>
  </si>
  <si>
    <t>Montant maximum de l'indemnité</t>
  </si>
  <si>
    <t>1/6 de la rémunération mensuelle brute jusqu'à 10 ans</t>
  </si>
  <si>
    <t>1/5 de la rémunération mensuelle brute à partir de 10 ans et  jusqu'à 15  ans</t>
  </si>
  <si>
    <t>1/4 de la rémunération mensuelle brute à partir de 15 ans et  jusqu'à 20  ans</t>
  </si>
  <si>
    <t>1/3 de la rémunération mensuelle brute  à partir de 20 ans et  jusqu'à 24  ans</t>
  </si>
  <si>
    <t>1/24 de la rémunération annuelle brute par année d'ancienneté dans la limite de 24 ans</t>
  </si>
  <si>
    <t>Montant maximum</t>
  </si>
  <si>
    <t>Le montant de l'indemnité à verser à l'agent se négocie entre</t>
  </si>
  <si>
    <t>Minimum</t>
  </si>
  <si>
    <t>Maximum</t>
  </si>
  <si>
    <t>Convention signée à compter du 8 août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</si>
</sst>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5" borderId="1" xfId="0" applyFont="1" applyFill="1" applyBorder="1" applyAlignment="1">
      <alignment horizontal="center"/>
    </xf>
    <xf numFmtId="43" fontId="2" fillId="5" borderId="1" xfId="0" applyNumberFormat="1" applyFont="1" applyFill="1" applyBorder="1" applyAlignment="1">
      <alignment horizontal="center"/>
    </xf>
    <xf numFmtId="2" fontId="0" fillId="0" borderId="1" xfId="0" applyNumberFormat="1" applyBorder="1"/>
    <xf numFmtId="43" fontId="0" fillId="2" borderId="1" xfId="1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0" fillId="0" borderId="7" xfId="0" applyBorder="1"/>
    <xf numFmtId="0" fontId="0" fillId="3" borderId="7" xfId="0" applyFill="1" applyBorder="1"/>
    <xf numFmtId="43" fontId="0" fillId="0" borderId="8" xfId="1" applyFont="1" applyBorder="1"/>
    <xf numFmtId="164" fontId="0" fillId="0" borderId="6" xfId="1" applyNumberFormat="1" applyFont="1" applyBorder="1"/>
    <xf numFmtId="43" fontId="2" fillId="5" borderId="8" xfId="1" applyFont="1" applyFill="1" applyBorder="1"/>
    <xf numFmtId="17" fontId="0" fillId="0" borderId="7" xfId="0" applyNumberFormat="1" applyBorder="1" applyAlignment="1">
      <alignment wrapText="1"/>
    </xf>
    <xf numFmtId="43" fontId="2" fillId="5" borderId="8" xfId="1" applyFont="1" applyFill="1" applyBorder="1" applyAlignment="1">
      <alignment vertical="center"/>
    </xf>
    <xf numFmtId="0" fontId="2" fillId="5" borderId="8" xfId="0" applyFont="1" applyFill="1" applyBorder="1" applyAlignment="1">
      <alignment horizontal="center"/>
    </xf>
    <xf numFmtId="43" fontId="2" fillId="5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6" xfId="0" applyFont="1" applyFill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33</xdr:row>
      <xdr:rowOff>0</xdr:rowOff>
    </xdr:from>
    <xdr:to>
      <xdr:col>4</xdr:col>
      <xdr:colOff>666751</xdr:colOff>
      <xdr:row>38</xdr:row>
      <xdr:rowOff>181133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1A4401E-599A-830E-A54F-8DA035D2A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7658100"/>
          <a:ext cx="5791200" cy="1133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EB743-C52C-4279-B9F7-BF2F37FFE56C}">
  <sheetPr>
    <pageSetUpPr fitToPage="1"/>
  </sheetPr>
  <dimension ref="B1:E39"/>
  <sheetViews>
    <sheetView tabSelected="1" workbookViewId="0">
      <selection activeCell="H9" sqref="H9"/>
    </sheetView>
  </sheetViews>
  <sheetFormatPr baseColWidth="10" defaultRowHeight="15" x14ac:dyDescent="0.25"/>
  <cols>
    <col min="2" max="2" width="53.28515625" customWidth="1"/>
    <col min="3" max="3" width="13.5703125" customWidth="1"/>
  </cols>
  <sheetData>
    <row r="1" spans="2:5" ht="15.75" thickBot="1" x14ac:dyDescent="0.3"/>
    <row r="2" spans="2:5" ht="18.75" x14ac:dyDescent="0.3">
      <c r="B2" s="24" t="s">
        <v>0</v>
      </c>
      <c r="C2" s="25"/>
      <c r="D2" s="25"/>
      <c r="E2" s="26"/>
    </row>
    <row r="3" spans="2:5" ht="18.75" x14ac:dyDescent="0.3">
      <c r="B3" s="27" t="s">
        <v>19</v>
      </c>
      <c r="C3" s="28"/>
      <c r="D3" s="28"/>
      <c r="E3" s="29"/>
    </row>
    <row r="4" spans="2:5" x14ac:dyDescent="0.25">
      <c r="B4" s="7"/>
      <c r="E4" s="8"/>
    </row>
    <row r="5" spans="2:5" ht="45" x14ac:dyDescent="0.25">
      <c r="B5" s="9" t="s">
        <v>1</v>
      </c>
      <c r="C5" s="6">
        <v>25000</v>
      </c>
      <c r="E5" s="10"/>
    </row>
    <row r="6" spans="2:5" ht="24.75" x14ac:dyDescent="0.25">
      <c r="B6" s="7"/>
      <c r="E6" s="11" t="s">
        <v>5</v>
      </c>
    </row>
    <row r="7" spans="2:5" x14ac:dyDescent="0.25">
      <c r="B7" s="12" t="s">
        <v>2</v>
      </c>
      <c r="C7" s="5">
        <f>C5/12</f>
        <v>2083.3333333333335</v>
      </c>
      <c r="E7" s="8"/>
    </row>
    <row r="8" spans="2:5" x14ac:dyDescent="0.25">
      <c r="B8" s="7"/>
      <c r="E8" s="8"/>
    </row>
    <row r="9" spans="2:5" x14ac:dyDescent="0.25">
      <c r="B9" s="12" t="s">
        <v>3</v>
      </c>
      <c r="C9" s="2">
        <v>25</v>
      </c>
      <c r="E9" s="8"/>
    </row>
    <row r="10" spans="2:5" x14ac:dyDescent="0.25">
      <c r="B10" s="7"/>
      <c r="E10" s="8"/>
    </row>
    <row r="11" spans="2:5" x14ac:dyDescent="0.25">
      <c r="B11" s="34" t="s">
        <v>4</v>
      </c>
      <c r="C11" s="35"/>
      <c r="D11" s="35"/>
      <c r="E11" s="36"/>
    </row>
    <row r="12" spans="2:5" x14ac:dyDescent="0.25">
      <c r="B12" s="7"/>
      <c r="E12" s="8"/>
    </row>
    <row r="13" spans="2:5" x14ac:dyDescent="0.25">
      <c r="B13" s="13" t="s">
        <v>6</v>
      </c>
      <c r="E13" s="8"/>
    </row>
    <row r="14" spans="2:5" x14ac:dyDescent="0.25">
      <c r="B14" s="7"/>
      <c r="E14" s="8"/>
    </row>
    <row r="15" spans="2:5" x14ac:dyDescent="0.25">
      <c r="B15" s="30" t="s">
        <v>10</v>
      </c>
      <c r="C15" s="31"/>
      <c r="D15" s="1">
        <f>IF(C9&gt;10,10,C9)</f>
        <v>10</v>
      </c>
      <c r="E15" s="14">
        <f>ROUND(C7/6*D15,2)</f>
        <v>3472.22</v>
      </c>
    </row>
    <row r="16" spans="2:5" x14ac:dyDescent="0.25">
      <c r="B16" s="7"/>
      <c r="E16" s="15"/>
    </row>
    <row r="17" spans="2:5" x14ac:dyDescent="0.25">
      <c r="B17" s="30" t="s">
        <v>11</v>
      </c>
      <c r="C17" s="31"/>
      <c r="D17" s="1">
        <f>IF(C9&lt;11,0,IF(C9&lt;16,C9-10,5))</f>
        <v>5</v>
      </c>
      <c r="E17" s="14">
        <f>ROUND(C7/5*D17,2)</f>
        <v>2083.33</v>
      </c>
    </row>
    <row r="18" spans="2:5" x14ac:dyDescent="0.25">
      <c r="B18" s="7"/>
      <c r="E18" s="15"/>
    </row>
    <row r="19" spans="2:5" x14ac:dyDescent="0.25">
      <c r="B19" s="30" t="s">
        <v>12</v>
      </c>
      <c r="C19" s="31"/>
      <c r="D19" s="1">
        <f>IF(C9&lt;16,0,IF(C9&lt;21,C9-15,5))</f>
        <v>5</v>
      </c>
      <c r="E19" s="14">
        <f>ROUND(C7/4*D19,2)</f>
        <v>2604.17</v>
      </c>
    </row>
    <row r="20" spans="2:5" x14ac:dyDescent="0.25">
      <c r="B20" s="7"/>
      <c r="E20" s="15"/>
    </row>
    <row r="21" spans="2:5" x14ac:dyDescent="0.25">
      <c r="B21" s="30" t="s">
        <v>13</v>
      </c>
      <c r="C21" s="31"/>
      <c r="D21" s="1">
        <f>IF(C9&lt;21,0,IF(C9&lt;25,C9-20,4))</f>
        <v>4</v>
      </c>
      <c r="E21" s="14">
        <f>ROUND(C7/3*D21,2)</f>
        <v>2777.78</v>
      </c>
    </row>
    <row r="22" spans="2:5" x14ac:dyDescent="0.25">
      <c r="B22" s="7"/>
      <c r="C22" s="1" t="s">
        <v>7</v>
      </c>
      <c r="D22" s="1">
        <f>D15+D17+D19+D21</f>
        <v>24</v>
      </c>
      <c r="E22" s="15"/>
    </row>
    <row r="23" spans="2:5" x14ac:dyDescent="0.25">
      <c r="B23" s="7"/>
      <c r="E23" s="15"/>
    </row>
    <row r="24" spans="2:5" x14ac:dyDescent="0.25">
      <c r="B24" s="7"/>
      <c r="C24" s="32" t="s">
        <v>8</v>
      </c>
      <c r="D24" s="32"/>
      <c r="E24" s="16">
        <f>E15+E17+E19+E21</f>
        <v>10937.5</v>
      </c>
    </row>
    <row r="25" spans="2:5" x14ac:dyDescent="0.25">
      <c r="B25" s="7"/>
      <c r="E25" s="8"/>
    </row>
    <row r="26" spans="2:5" x14ac:dyDescent="0.25">
      <c r="B26" s="13" t="s">
        <v>9</v>
      </c>
      <c r="E26" s="8"/>
    </row>
    <row r="27" spans="2:5" x14ac:dyDescent="0.25">
      <c r="B27" s="7"/>
      <c r="E27" s="8"/>
    </row>
    <row r="28" spans="2:5" ht="30" x14ac:dyDescent="0.25">
      <c r="B28" s="17" t="s">
        <v>14</v>
      </c>
      <c r="C28" s="33" t="s">
        <v>15</v>
      </c>
      <c r="D28" s="33"/>
      <c r="E28" s="18">
        <f>IF(C9&lt;24,C5/24*C9,C5/24*24)</f>
        <v>25000</v>
      </c>
    </row>
    <row r="29" spans="2:5" x14ac:dyDescent="0.25">
      <c r="B29" s="7"/>
      <c r="E29" s="8"/>
    </row>
    <row r="30" spans="2:5" x14ac:dyDescent="0.25">
      <c r="B30" s="7"/>
      <c r="D30" s="3" t="s">
        <v>17</v>
      </c>
      <c r="E30" s="19" t="s">
        <v>18</v>
      </c>
    </row>
    <row r="31" spans="2:5" x14ac:dyDescent="0.25">
      <c r="B31" s="30" t="s">
        <v>16</v>
      </c>
      <c r="C31" s="31"/>
      <c r="D31" s="4">
        <f>E24</f>
        <v>10937.5</v>
      </c>
      <c r="E31" s="20">
        <f>E28</f>
        <v>25000</v>
      </c>
    </row>
    <row r="32" spans="2:5" x14ac:dyDescent="0.25">
      <c r="B32" s="7"/>
      <c r="E32" s="8"/>
    </row>
    <row r="33" spans="2:5" x14ac:dyDescent="0.25">
      <c r="B33" s="7"/>
      <c r="E33" s="8"/>
    </row>
    <row r="34" spans="2:5" x14ac:dyDescent="0.25">
      <c r="B34" s="7"/>
      <c r="E34" s="8"/>
    </row>
    <row r="35" spans="2:5" x14ac:dyDescent="0.25">
      <c r="B35" s="7"/>
      <c r="E35" s="8"/>
    </row>
    <row r="36" spans="2:5" x14ac:dyDescent="0.25">
      <c r="B36" s="7"/>
      <c r="E36" s="8"/>
    </row>
    <row r="37" spans="2:5" x14ac:dyDescent="0.25">
      <c r="B37" s="7"/>
      <c r="E37" s="8"/>
    </row>
    <row r="38" spans="2:5" x14ac:dyDescent="0.25">
      <c r="B38" s="7"/>
      <c r="E38" s="8"/>
    </row>
    <row r="39" spans="2:5" ht="15.75" thickBot="1" x14ac:dyDescent="0.3">
      <c r="B39" s="21"/>
      <c r="C39" s="22"/>
      <c r="D39" s="22"/>
      <c r="E39" s="23"/>
    </row>
  </sheetData>
  <mergeCells count="10">
    <mergeCell ref="B21:C21"/>
    <mergeCell ref="C24:D24"/>
    <mergeCell ref="C28:D28"/>
    <mergeCell ref="B31:C31"/>
    <mergeCell ref="B11:E11"/>
    <mergeCell ref="B2:E2"/>
    <mergeCell ref="B3:E3"/>
    <mergeCell ref="B15:C15"/>
    <mergeCell ref="B17:C17"/>
    <mergeCell ref="B19:C19"/>
  </mergeCells>
  <pageMargins left="0.7" right="0.7" top="0.75" bottom="0.75" header="0.3" footer="0.3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CDG 35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Erwan DE BAETS</dc:creator>
  <cp:lastModifiedBy>Charlotte PIAUD</cp:lastModifiedBy>
  <cp:lastPrinted>2026-08-10T08:42:35Z</cp:lastPrinted>
  <dcterms:created xsi:type="dcterms:W3CDTF">2026-08-07T07:08:38Z</dcterms:created>
  <dcterms:modified xsi:type="dcterms:W3CDTF">2026-08-10T11:44:46Z</dcterms:modified>
</cp:coreProperties>
</file>